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reschim\AppData\Local\Microsoft\Windows\INetCache\Content.Outlook\P5MQXHCV\"/>
    </mc:Choice>
  </mc:AlternateContent>
  <xr:revisionPtr revIDLastSave="0" documentId="13_ncr:1_{DF276B3B-BC88-4490-984A-FBE55F6F7D71}" xr6:coauthVersionLast="47" xr6:coauthVersionMax="47" xr10:uidLastSave="{00000000-0000-0000-0000-000000000000}"/>
  <bookViews>
    <workbookView xWindow="-110" yWindow="-110" windowWidth="19420" windowHeight="10300" xr2:uid="{B248F1C1-712D-44F6-9BEE-4C59DC202AB6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20" i="1"/>
  <c r="E20" i="1" s="1"/>
  <c r="C20" i="1"/>
  <c r="F20" i="1" s="1"/>
  <c r="D19" i="1"/>
  <c r="E19" i="1" s="1"/>
  <c r="C19" i="1"/>
  <c r="F19" i="1" s="1"/>
  <c r="D18" i="1"/>
  <c r="E18" i="1" s="1"/>
  <c r="C18" i="1"/>
  <c r="F18" i="1" s="1"/>
  <c r="D17" i="1"/>
  <c r="E17" i="1" s="1"/>
  <c r="C17" i="1"/>
  <c r="F17" i="1" s="1"/>
  <c r="C16" i="1"/>
  <c r="F16" i="1" s="1"/>
  <c r="D15" i="1"/>
  <c r="E15" i="1" s="1"/>
  <c r="C15" i="1"/>
  <c r="F15" i="1" s="1"/>
  <c r="C14" i="1"/>
  <c r="F14" i="1" s="1"/>
  <c r="F13" i="1"/>
  <c r="D13" i="1"/>
  <c r="E13" i="1" s="1"/>
  <c r="C13" i="1"/>
  <c r="D12" i="1"/>
  <c r="C12" i="1"/>
  <c r="E12" i="1" s="1"/>
  <c r="F11" i="1"/>
  <c r="C11" i="1"/>
  <c r="E11" i="1" s="1"/>
  <c r="D10" i="1"/>
  <c r="F10" i="1" s="1"/>
  <c r="C10" i="1"/>
  <c r="F9" i="1"/>
  <c r="E9" i="1"/>
  <c r="D9" i="1"/>
  <c r="C9" i="1"/>
  <c r="D8" i="1"/>
  <c r="F8" i="1" s="1"/>
  <c r="C8" i="1"/>
  <c r="F7" i="1"/>
  <c r="E7" i="1"/>
  <c r="D7" i="1"/>
  <c r="C7" i="1"/>
  <c r="D6" i="1"/>
  <c r="F6" i="1" s="1"/>
  <c r="C6" i="1"/>
  <c r="F5" i="1"/>
  <c r="E5" i="1"/>
  <c r="D5" i="1"/>
  <c r="C5" i="1"/>
  <c r="D4" i="1"/>
  <c r="D21" i="1" s="1"/>
  <c r="C4" i="1"/>
  <c r="C21" i="1" s="1"/>
  <c r="F21" i="1" s="1"/>
  <c r="E21" i="1" l="1"/>
  <c r="E16" i="1"/>
  <c r="E14" i="1"/>
  <c r="E4" i="1"/>
  <c r="E6" i="1"/>
  <c r="E8" i="1"/>
  <c r="E10" i="1"/>
  <c r="F12" i="1"/>
  <c r="F4" i="1"/>
</calcChain>
</file>

<file path=xl/sharedStrings.xml><?xml version="1.0" encoding="utf-8"?>
<sst xmlns="http://schemas.openxmlformats.org/spreadsheetml/2006/main" count="42" uniqueCount="37">
  <si>
    <t>ENIT SPA</t>
  </si>
  <si>
    <t>SEDE CENTRALE – ASSENZE/PRESENZE al 4° trimestre 2024</t>
  </si>
  <si>
    <t>Sede</t>
  </si>
  <si>
    <t>Dipendenti</t>
  </si>
  <si>
    <t>gg. Lavorativi</t>
  </si>
  <si>
    <t>gg. Assenza</t>
  </si>
  <si>
    <t>% Assenza</t>
  </si>
  <si>
    <t>% Presenza</t>
  </si>
  <si>
    <t>BRUXELLES</t>
  </si>
  <si>
    <t>BUENOS AIRES</t>
  </si>
  <si>
    <t>FRANCOFORTE</t>
  </si>
  <si>
    <t>LONDRA</t>
  </si>
  <si>
    <t xml:space="preserve">LOS ANGELES </t>
  </si>
  <si>
    <t>MADRID</t>
  </si>
  <si>
    <t>MONACO</t>
  </si>
  <si>
    <t>MOSCA</t>
  </si>
  <si>
    <t>NEW YORK</t>
  </si>
  <si>
    <t xml:space="preserve">PARIGI </t>
  </si>
  <si>
    <t xml:space="preserve">PECHINO </t>
  </si>
  <si>
    <t>SEOUL</t>
  </si>
  <si>
    <t>SIDNEY</t>
  </si>
  <si>
    <t>STOCCOLMA</t>
  </si>
  <si>
    <t xml:space="preserve">TOKYO </t>
  </si>
  <si>
    <t>TORONTO</t>
  </si>
  <si>
    <t>VIENNA</t>
  </si>
  <si>
    <t>totali</t>
  </si>
  <si>
    <t>Struttura</t>
  </si>
  <si>
    <t>DE</t>
  </si>
  <si>
    <t>DAG</t>
  </si>
  <si>
    <t>FAC</t>
  </si>
  <si>
    <t>DMKT</t>
  </si>
  <si>
    <t>tot</t>
  </si>
  <si>
    <t>gg. Lavor.vi</t>
  </si>
  <si>
    <t xml:space="preserve">giorni teorici </t>
  </si>
  <si>
    <t>tot giorni lavorativi</t>
  </si>
  <si>
    <t>SEDI ESTERE - PRESENZE/ASSENZE AL 3° TRIMESTRE 2025</t>
  </si>
  <si>
    <t xml:space="preserve">lavorativi mese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</si>
</sst>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i/>
      <u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0" fontId="2" fillId="2" borderId="1" xfId="0" applyNumberFormat="1" applyFont="1" applyFill="1" applyBorder="1"/>
    <xf numFmtId="0" fontId="3" fillId="0" borderId="1" xfId="0" applyFont="1" applyBorder="1"/>
    <xf numFmtId="10" fontId="3" fillId="0" borderId="1" xfId="0" applyNumberFormat="1" applyFont="1" applyBorder="1"/>
    <xf numFmtId="4" fontId="4" fillId="3" borderId="1" xfId="0" applyNumberFormat="1" applyFont="1" applyFill="1" applyBorder="1"/>
    <xf numFmtId="10" fontId="4" fillId="3" borderId="1" xfId="0" applyNumberFormat="1" applyFont="1" applyFill="1" applyBorder="1"/>
    <xf numFmtId="0" fontId="5" fillId="0" borderId="0" xfId="0" applyFont="1"/>
    <xf numFmtId="10" fontId="0" fillId="0" borderId="0" xfId="0" applyNumberFormat="1"/>
    <xf numFmtId="0" fontId="3" fillId="0" borderId="0" xfId="0" applyFont="1"/>
    <xf numFmtId="10" fontId="3" fillId="0" borderId="0" xfId="0" applyNumberFormat="1" applyFont="1"/>
    <xf numFmtId="0" fontId="6" fillId="0" borderId="0" xfId="0" applyFont="1"/>
    <xf numFmtId="10" fontId="7" fillId="0" borderId="0" xfId="0" applyNumberFormat="1" applyFont="1"/>
    <xf numFmtId="10" fontId="5" fillId="0" borderId="0" xfId="0" applyNumberFormat="1" applyFont="1"/>
    <xf numFmtId="4" fontId="7" fillId="0" borderId="0" xfId="0" applyNumberFormat="1" applyFont="1"/>
    <xf numFmtId="1" fontId="7" fillId="0" borderId="0" xfId="0" applyNumberFormat="1" applyFont="1"/>
    <xf numFmtId="0" fontId="7" fillId="0" borderId="0" xfId="0" applyFont="1"/>
    <xf numFmtId="1" fontId="5" fillId="0" borderId="0" xfId="0" applyNumberFormat="1" applyFont="1"/>
    <xf numFmtId="1" fontId="0" fillId="0" borderId="0" xfId="0" applyNumberFormat="1"/>
    <xf numFmtId="4" fontId="8" fillId="0" borderId="0" xfId="0" applyNumberFormat="1" applyFont="1"/>
    <xf numFmtId="0" fontId="9" fillId="0" borderId="0" xfId="0" applyFont="1"/>
    <xf numFmtId="0" fontId="4" fillId="0" borderId="1" xfId="0" applyFont="1" applyBorder="1"/>
    <xf numFmtId="3" fontId="3" fillId="0" borderId="1" xfId="0" applyNumberFormat="1" applyFont="1" applyBorder="1"/>
    <xf numFmtId="3" fontId="4" fillId="3" borderId="1" xfId="0" applyNumberFormat="1" applyFont="1" applyFill="1" applyBorder="1"/>
    <xf numFmtId="0" fontId="10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itagenzia.sharepoint.com/sites/Personale/Documenti%20condivisi/RISORSE%20UMANE/Amministrazione%20del%20Personale/MARCO%20ENIT/Trasparenza/Trasparenza%202025/ESTERO/03%20Assenteismo%20estero%20al%203&#176;%20trim%202025.xlsx" TargetMode="External"/><Relationship Id="rId1" Type="http://schemas.openxmlformats.org/officeDocument/2006/relationships/externalLinkPath" Target="https://enitagenzia.sharepoint.com/sites/Personale/Documenti%20condivisi/RISORSE%20UMANE/Amministrazione%20del%20Personale/MARCO%20ENIT/Trasparenza/Trasparenza%202025/ESTERO/03%20Assenteismo%20estero%20al%203&#176;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nteismo al 30.9"/>
      <sheetName val="estrazione "/>
    </sheetNames>
    <sheetDataSet>
      <sheetData sheetId="0"/>
      <sheetData sheetId="1">
        <row r="4">
          <cell r="Q4">
            <v>65.75</v>
          </cell>
        </row>
        <row r="7">
          <cell r="Q7">
            <v>83.5625</v>
          </cell>
        </row>
        <row r="9">
          <cell r="Q9">
            <v>99.46875</v>
          </cell>
        </row>
        <row r="10">
          <cell r="Q10">
            <v>29</v>
          </cell>
        </row>
        <row r="12">
          <cell r="Q12">
            <v>74.740000000000009</v>
          </cell>
        </row>
        <row r="16">
          <cell r="Q16">
            <v>304.61874999999998</v>
          </cell>
        </row>
        <row r="17">
          <cell r="Q17">
            <v>117</v>
          </cell>
        </row>
        <row r="25">
          <cell r="Q25">
            <v>159.4375</v>
          </cell>
        </row>
        <row r="31">
          <cell r="Q31">
            <v>202</v>
          </cell>
        </row>
        <row r="36">
          <cell r="Q36">
            <v>46.112499999999997</v>
          </cell>
        </row>
        <row r="38">
          <cell r="Q38">
            <v>84.71875</v>
          </cell>
        </row>
        <row r="42">
          <cell r="Q42">
            <v>86.941249999999997</v>
          </cell>
        </row>
        <row r="44">
          <cell r="Q44">
            <v>53.125</v>
          </cell>
        </row>
        <row r="49">
          <cell r="Q49">
            <v>283.98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36C3-1B0C-4F63-B1FE-DB4A6E221716}">
  <dimension ref="A1:G426"/>
  <sheetViews>
    <sheetView tabSelected="1" workbookViewId="0">
      <selection activeCell="F26" sqref="F26"/>
    </sheetView>
  </sheetViews>
  <sheetFormatPr defaultRowHeight="14.5" x14ac:dyDescent="0.35"/>
  <cols>
    <col min="1" max="1" width="16.6328125" bestFit="1" customWidth="1"/>
    <col min="2" max="2" width="13.81640625" bestFit="1" customWidth="1"/>
    <col min="3" max="3" width="16.54296875" bestFit="1" customWidth="1"/>
    <col min="4" max="4" width="14.453125" bestFit="1" customWidth="1"/>
    <col min="5" max="5" width="12.81640625" style="10" bestFit="1" customWidth="1"/>
    <col min="6" max="6" width="13.90625" style="10" bestFit="1" customWidth="1"/>
  </cols>
  <sheetData>
    <row r="1" spans="1:6" s="1" customFormat="1" ht="18.5" x14ac:dyDescent="0.45">
      <c r="A1" s="26" t="s">
        <v>0</v>
      </c>
      <c r="B1" s="26"/>
      <c r="C1" s="26"/>
      <c r="D1" s="26"/>
      <c r="E1" s="26"/>
      <c r="F1" s="26"/>
    </row>
    <row r="2" spans="1:6" s="1" customFormat="1" ht="18.5" x14ac:dyDescent="0.45">
      <c r="A2" s="26" t="s">
        <v>35</v>
      </c>
      <c r="B2" s="26"/>
      <c r="C2" s="26" t="s">
        <v>1</v>
      </c>
      <c r="D2" s="26"/>
      <c r="E2" s="26"/>
      <c r="F2" s="26"/>
    </row>
    <row r="3" spans="1:6" ht="18.5" x14ac:dyDescent="0.45">
      <c r="A3" s="2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</row>
    <row r="4" spans="1:6" ht="18.5" x14ac:dyDescent="0.45">
      <c r="A4" s="5" t="s">
        <v>8</v>
      </c>
      <c r="B4" s="23">
        <v>3</v>
      </c>
      <c r="C4" s="5">
        <f>188*B4</f>
        <v>564</v>
      </c>
      <c r="D4" s="24">
        <f>'[1]estrazione '!Q7</f>
        <v>83.5625</v>
      </c>
      <c r="E4" s="6">
        <f t="shared" ref="E4:E21" si="0">D4/C4</f>
        <v>0.14816046099290781</v>
      </c>
      <c r="F4" s="6">
        <f t="shared" ref="F4:F21" si="1">(C4-D4)/C4</f>
        <v>0.85183953900709219</v>
      </c>
    </row>
    <row r="5" spans="1:6" ht="18.5" x14ac:dyDescent="0.45">
      <c r="A5" s="5" t="s">
        <v>9</v>
      </c>
      <c r="B5" s="23">
        <v>2</v>
      </c>
      <c r="C5" s="5">
        <f t="shared" ref="C5:C20" si="2">188*B5</f>
        <v>376</v>
      </c>
      <c r="D5" s="24">
        <f>'[1]estrazione '!Q4</f>
        <v>65.75</v>
      </c>
      <c r="E5" s="6">
        <f t="shared" si="0"/>
        <v>0.17486702127659576</v>
      </c>
      <c r="F5" s="6">
        <f t="shared" si="1"/>
        <v>0.8251329787234043</v>
      </c>
    </row>
    <row r="6" spans="1:6" ht="18.5" x14ac:dyDescent="0.45">
      <c r="A6" s="5" t="s">
        <v>10</v>
      </c>
      <c r="B6" s="23">
        <v>2</v>
      </c>
      <c r="C6" s="5">
        <f t="shared" si="2"/>
        <v>376</v>
      </c>
      <c r="D6" s="24">
        <f>'[1]estrazione '!Q9</f>
        <v>99.46875</v>
      </c>
      <c r="E6" s="6">
        <f t="shared" si="0"/>
        <v>0.26454454787234044</v>
      </c>
      <c r="F6" s="6">
        <f t="shared" si="1"/>
        <v>0.73545545212765961</v>
      </c>
    </row>
    <row r="7" spans="1:6" ht="18.5" x14ac:dyDescent="0.45">
      <c r="A7" s="5" t="s">
        <v>11</v>
      </c>
      <c r="B7" s="23">
        <v>2</v>
      </c>
      <c r="C7" s="5">
        <f t="shared" si="2"/>
        <v>376</v>
      </c>
      <c r="D7" s="24">
        <f>'[1]estrazione '!Q12</f>
        <v>74.740000000000009</v>
      </c>
      <c r="E7" s="6">
        <f t="shared" si="0"/>
        <v>0.19877659574468087</v>
      </c>
      <c r="F7" s="6">
        <f t="shared" si="1"/>
        <v>0.80122340425531913</v>
      </c>
    </row>
    <row r="8" spans="1:6" ht="18.5" x14ac:dyDescent="0.45">
      <c r="A8" s="5" t="s">
        <v>12</v>
      </c>
      <c r="B8" s="23">
        <v>1</v>
      </c>
      <c r="C8" s="5">
        <f t="shared" si="2"/>
        <v>188</v>
      </c>
      <c r="D8" s="24">
        <f>'[1]estrazione '!Q10</f>
        <v>29</v>
      </c>
      <c r="E8" s="6">
        <f t="shared" si="0"/>
        <v>0.15425531914893617</v>
      </c>
      <c r="F8" s="6">
        <f t="shared" si="1"/>
        <v>0.8457446808510638</v>
      </c>
    </row>
    <row r="9" spans="1:6" ht="18.5" x14ac:dyDescent="0.45">
      <c r="A9" s="5" t="s">
        <v>13</v>
      </c>
      <c r="B9" s="23">
        <v>4</v>
      </c>
      <c r="C9" s="5">
        <f t="shared" si="2"/>
        <v>752</v>
      </c>
      <c r="D9" s="24">
        <f>'[1]estrazione '!Q16</f>
        <v>304.61874999999998</v>
      </c>
      <c r="E9" s="6">
        <f t="shared" si="0"/>
        <v>0.40507812499999996</v>
      </c>
      <c r="F9" s="6">
        <f t="shared" si="1"/>
        <v>0.59492187500000004</v>
      </c>
    </row>
    <row r="10" spans="1:6" ht="18.5" x14ac:dyDescent="0.45">
      <c r="A10" s="5" t="s">
        <v>14</v>
      </c>
      <c r="B10" s="23">
        <v>1</v>
      </c>
      <c r="C10" s="5">
        <f t="shared" si="2"/>
        <v>188</v>
      </c>
      <c r="D10" s="24">
        <f>'[1]estrazione '!Q17</f>
        <v>117</v>
      </c>
      <c r="E10" s="6">
        <f t="shared" si="0"/>
        <v>0.62234042553191493</v>
      </c>
      <c r="F10" s="6">
        <f t="shared" si="1"/>
        <v>0.37765957446808512</v>
      </c>
    </row>
    <row r="11" spans="1:6" ht="18.5" x14ac:dyDescent="0.45">
      <c r="A11" s="5" t="s">
        <v>15</v>
      </c>
      <c r="B11" s="23">
        <v>5</v>
      </c>
      <c r="C11" s="5">
        <f>(123-51)*B11</f>
        <v>360</v>
      </c>
      <c r="D11" s="24">
        <v>23</v>
      </c>
      <c r="E11" s="6">
        <f t="shared" si="0"/>
        <v>6.3888888888888884E-2</v>
      </c>
      <c r="F11" s="6">
        <f t="shared" si="1"/>
        <v>0.93611111111111112</v>
      </c>
    </row>
    <row r="12" spans="1:6" ht="18.5" x14ac:dyDescent="0.45">
      <c r="A12" s="5" t="s">
        <v>16</v>
      </c>
      <c r="B12" s="23">
        <v>3</v>
      </c>
      <c r="C12" s="5">
        <f t="shared" si="2"/>
        <v>564</v>
      </c>
      <c r="D12" s="24">
        <f>'[1]estrazione '!Q25</f>
        <v>159.4375</v>
      </c>
      <c r="E12" s="6">
        <f t="shared" si="0"/>
        <v>0.28269060283687941</v>
      </c>
      <c r="F12" s="6">
        <f t="shared" si="1"/>
        <v>0.71730939716312059</v>
      </c>
    </row>
    <row r="13" spans="1:6" ht="18.5" x14ac:dyDescent="0.45">
      <c r="A13" s="5" t="s">
        <v>17</v>
      </c>
      <c r="B13" s="23">
        <v>6</v>
      </c>
      <c r="C13" s="5">
        <f t="shared" si="2"/>
        <v>1128</v>
      </c>
      <c r="D13" s="24">
        <f>'[1]estrazione '!Q31</f>
        <v>202</v>
      </c>
      <c r="E13" s="6">
        <f t="shared" si="0"/>
        <v>0.17907801418439717</v>
      </c>
      <c r="F13" s="6">
        <f t="shared" si="1"/>
        <v>0.82092198581560283</v>
      </c>
    </row>
    <row r="14" spans="1:6" ht="18.5" x14ac:dyDescent="0.45">
      <c r="A14" s="5" t="s">
        <v>18</v>
      </c>
      <c r="B14" s="23">
        <v>3</v>
      </c>
      <c r="C14" s="5">
        <f>146*B14</f>
        <v>438</v>
      </c>
      <c r="D14" s="24">
        <v>39</v>
      </c>
      <c r="E14" s="6">
        <f t="shared" si="0"/>
        <v>8.9041095890410954E-2</v>
      </c>
      <c r="F14" s="6">
        <f t="shared" si="1"/>
        <v>0.91095890410958902</v>
      </c>
    </row>
    <row r="15" spans="1:6" ht="18.5" x14ac:dyDescent="0.45">
      <c r="A15" s="5" t="s">
        <v>19</v>
      </c>
      <c r="B15" s="23">
        <v>2</v>
      </c>
      <c r="C15" s="5">
        <f t="shared" si="2"/>
        <v>376</v>
      </c>
      <c r="D15" s="24">
        <f>'[1]estrazione '!Q36</f>
        <v>46.112499999999997</v>
      </c>
      <c r="E15" s="6">
        <f t="shared" si="0"/>
        <v>0.12263962765957447</v>
      </c>
      <c r="F15" s="6">
        <f t="shared" si="1"/>
        <v>0.87736037234042552</v>
      </c>
    </row>
    <row r="16" spans="1:6" ht="18.5" x14ac:dyDescent="0.45">
      <c r="A16" s="5" t="s">
        <v>20</v>
      </c>
      <c r="B16" s="23">
        <v>1</v>
      </c>
      <c r="C16" s="5">
        <f t="shared" si="2"/>
        <v>188</v>
      </c>
      <c r="D16" s="24">
        <v>33</v>
      </c>
      <c r="E16" s="6">
        <f t="shared" si="0"/>
        <v>0.17553191489361702</v>
      </c>
      <c r="F16" s="6">
        <f t="shared" si="1"/>
        <v>0.82446808510638303</v>
      </c>
    </row>
    <row r="17" spans="1:7" ht="18.5" x14ac:dyDescent="0.45">
      <c r="A17" s="5" t="s">
        <v>21</v>
      </c>
      <c r="B17" s="23">
        <v>2</v>
      </c>
      <c r="C17" s="5">
        <f t="shared" si="2"/>
        <v>376</v>
      </c>
      <c r="D17" s="24">
        <f>'[1]estrazione '!Q38</f>
        <v>84.71875</v>
      </c>
      <c r="E17" s="6">
        <f t="shared" si="0"/>
        <v>0.2253158244680851</v>
      </c>
      <c r="F17" s="6">
        <f t="shared" si="1"/>
        <v>0.77468417553191493</v>
      </c>
    </row>
    <row r="18" spans="1:7" ht="18.5" x14ac:dyDescent="0.45">
      <c r="A18" s="5" t="s">
        <v>22</v>
      </c>
      <c r="B18" s="23">
        <v>3</v>
      </c>
      <c r="C18" s="5">
        <f t="shared" si="2"/>
        <v>564</v>
      </c>
      <c r="D18" s="24">
        <f>'[1]estrazione '!Q42</f>
        <v>86.941249999999997</v>
      </c>
      <c r="E18" s="6">
        <f t="shared" si="0"/>
        <v>0.15415115248226949</v>
      </c>
      <c r="F18" s="6">
        <f t="shared" si="1"/>
        <v>0.8458488475177306</v>
      </c>
    </row>
    <row r="19" spans="1:7" ht="18.5" x14ac:dyDescent="0.45">
      <c r="A19" s="5" t="s">
        <v>23</v>
      </c>
      <c r="B19" s="23">
        <v>2</v>
      </c>
      <c r="C19" s="5">
        <f t="shared" si="2"/>
        <v>376</v>
      </c>
      <c r="D19" s="24">
        <f>'[1]estrazione '!Q44</f>
        <v>53.125</v>
      </c>
      <c r="E19" s="6">
        <f t="shared" si="0"/>
        <v>0.14128989361702127</v>
      </c>
      <c r="F19" s="6">
        <f t="shared" si="1"/>
        <v>0.85871010638297873</v>
      </c>
    </row>
    <row r="20" spans="1:7" ht="18.5" x14ac:dyDescent="0.45">
      <c r="A20" s="5" t="s">
        <v>24</v>
      </c>
      <c r="B20" s="23">
        <v>5</v>
      </c>
      <c r="C20" s="5">
        <f t="shared" si="2"/>
        <v>940</v>
      </c>
      <c r="D20" s="24">
        <f>'[1]estrazione '!Q49</f>
        <v>283.98</v>
      </c>
      <c r="E20" s="6">
        <f t="shared" si="0"/>
        <v>0.30210638297872344</v>
      </c>
      <c r="F20" s="6">
        <f t="shared" si="1"/>
        <v>0.69789361702127661</v>
      </c>
    </row>
    <row r="21" spans="1:7" ht="18.5" x14ac:dyDescent="0.45">
      <c r="A21" s="7" t="s">
        <v>25</v>
      </c>
      <c r="B21" s="7">
        <f>SUM(B4:B20)</f>
        <v>47</v>
      </c>
      <c r="C21" s="7">
        <f>SUM(C4:C20)</f>
        <v>8130</v>
      </c>
      <c r="D21" s="25">
        <f>SUM(D4:D20)</f>
        <v>1785.4549999999999</v>
      </c>
      <c r="E21" s="8">
        <f t="shared" si="0"/>
        <v>0.21961316113161131</v>
      </c>
      <c r="F21" s="8">
        <f t="shared" si="1"/>
        <v>0.78038683886838867</v>
      </c>
    </row>
    <row r="22" spans="1:7" x14ac:dyDescent="0.35">
      <c r="A22" s="9"/>
    </row>
    <row r="23" spans="1:7" s="11" customFormat="1" ht="18.5" x14ac:dyDescent="0.45">
      <c r="B23" s="11" t="s">
        <v>33</v>
      </c>
      <c r="C23" s="11" t="s">
        <v>36</v>
      </c>
      <c r="D23" s="11">
        <v>188</v>
      </c>
      <c r="E23" s="12"/>
      <c r="F23" s="12"/>
    </row>
    <row r="24" spans="1:7" ht="18.5" x14ac:dyDescent="0.45">
      <c r="A24" s="11"/>
      <c r="B24" s="11" t="s">
        <v>34</v>
      </c>
      <c r="C24" s="11"/>
      <c r="D24" s="11">
        <v>8130</v>
      </c>
      <c r="E24" s="12"/>
      <c r="F24" s="12"/>
    </row>
    <row r="25" spans="1:7" ht="15.5" x14ac:dyDescent="0.35">
      <c r="A25" s="13"/>
      <c r="B25" s="13"/>
      <c r="C25" s="13"/>
      <c r="D25" s="13"/>
      <c r="E25" s="14"/>
      <c r="F25" s="15"/>
    </row>
    <row r="26" spans="1:7" x14ac:dyDescent="0.35">
      <c r="A26" s="9"/>
      <c r="B26" s="16"/>
      <c r="C26" s="17"/>
      <c r="D26" s="17"/>
      <c r="E26" s="18"/>
      <c r="F26" s="19"/>
      <c r="G26" s="20"/>
    </row>
    <row r="27" spans="1:7" x14ac:dyDescent="0.35">
      <c r="A27" s="9"/>
      <c r="B27" s="16"/>
      <c r="C27" s="17"/>
      <c r="D27" s="17"/>
      <c r="E27" s="18"/>
      <c r="F27" s="19"/>
      <c r="G27" s="20"/>
    </row>
    <row r="28" spans="1:7" x14ac:dyDescent="0.35">
      <c r="A28" s="9"/>
      <c r="B28" s="16"/>
      <c r="C28" s="17"/>
      <c r="D28" s="17"/>
      <c r="E28" s="18"/>
      <c r="F28" s="19"/>
      <c r="G28" s="20"/>
    </row>
    <row r="29" spans="1:7" x14ac:dyDescent="0.35">
      <c r="A29" s="9"/>
      <c r="B29" s="16"/>
      <c r="C29" s="17"/>
      <c r="D29" s="17"/>
      <c r="E29" s="18"/>
      <c r="F29" s="19"/>
      <c r="G29" s="20"/>
    </row>
    <row r="30" spans="1:7" x14ac:dyDescent="0.35">
      <c r="A30" s="9"/>
      <c r="B30" s="18"/>
      <c r="C30" s="17"/>
      <c r="D30" s="17"/>
      <c r="E30" s="18"/>
      <c r="F30" s="19"/>
      <c r="G30" s="20"/>
    </row>
    <row r="31" spans="1:7" x14ac:dyDescent="0.35">
      <c r="A31" s="9"/>
      <c r="B31" s="16"/>
      <c r="C31" s="17"/>
      <c r="D31" s="17"/>
      <c r="E31" s="18"/>
      <c r="F31" s="19"/>
      <c r="G31" s="20"/>
    </row>
    <row r="32" spans="1:7" x14ac:dyDescent="0.35">
      <c r="A32" s="9"/>
      <c r="B32" s="18"/>
      <c r="C32" s="17"/>
      <c r="D32" s="17"/>
      <c r="E32" s="18"/>
      <c r="F32" s="19"/>
      <c r="G32" s="20"/>
    </row>
    <row r="33" spans="1:7" x14ac:dyDescent="0.35">
      <c r="A33" s="9"/>
      <c r="B33" s="16"/>
      <c r="C33" s="17"/>
      <c r="D33" s="17"/>
      <c r="E33" s="18"/>
      <c r="F33" s="19"/>
      <c r="G33" s="20"/>
    </row>
    <row r="34" spans="1:7" x14ac:dyDescent="0.35">
      <c r="A34" s="9"/>
      <c r="B34" s="16"/>
      <c r="C34" s="17"/>
      <c r="D34" s="17"/>
      <c r="E34" s="18"/>
      <c r="F34" s="19"/>
      <c r="G34" s="20"/>
    </row>
    <row r="35" spans="1:7" x14ac:dyDescent="0.35">
      <c r="A35" s="9"/>
      <c r="B35" s="21"/>
      <c r="C35" s="17"/>
      <c r="D35" s="17"/>
      <c r="E35" s="18"/>
      <c r="F35" s="19"/>
      <c r="G35" s="20"/>
    </row>
    <row r="36" spans="1:7" x14ac:dyDescent="0.35">
      <c r="A36" s="9"/>
      <c r="B36" s="18"/>
      <c r="C36" s="17"/>
      <c r="D36" s="17"/>
      <c r="E36" s="18"/>
      <c r="F36" s="19"/>
      <c r="G36" s="20"/>
    </row>
    <row r="37" spans="1:7" x14ac:dyDescent="0.35">
      <c r="A37" s="9"/>
      <c r="B37" s="16"/>
      <c r="C37" s="17"/>
      <c r="D37" s="17"/>
      <c r="E37" s="18"/>
      <c r="F37" s="19"/>
      <c r="G37" s="20"/>
    </row>
    <row r="38" spans="1:7" x14ac:dyDescent="0.35">
      <c r="A38" s="9"/>
      <c r="B38" s="18"/>
      <c r="C38" s="17"/>
      <c r="D38" s="17"/>
      <c r="E38" s="18"/>
      <c r="F38" s="19"/>
      <c r="G38" s="20"/>
    </row>
    <row r="39" spans="1:7" x14ac:dyDescent="0.35">
      <c r="A39" s="9"/>
      <c r="B39" s="16"/>
      <c r="C39" s="17"/>
      <c r="D39" s="17"/>
      <c r="E39" s="18"/>
      <c r="F39" s="19"/>
      <c r="G39" s="20"/>
    </row>
    <row r="40" spans="1:7" x14ac:dyDescent="0.35">
      <c r="A40" s="9"/>
      <c r="B40" s="16"/>
      <c r="C40" s="17"/>
      <c r="D40" s="17"/>
      <c r="E40" s="18"/>
      <c r="F40" s="19"/>
      <c r="G40" s="20"/>
    </row>
    <row r="41" spans="1:7" x14ac:dyDescent="0.35">
      <c r="A41" s="9"/>
      <c r="B41" s="16"/>
      <c r="C41" s="17"/>
      <c r="D41" s="17"/>
      <c r="E41" s="18"/>
      <c r="F41" s="19"/>
      <c r="G41" s="20"/>
    </row>
    <row r="42" spans="1:7" x14ac:dyDescent="0.35">
      <c r="A42" s="9"/>
      <c r="B42" s="16"/>
      <c r="C42" s="17"/>
      <c r="D42" s="17"/>
      <c r="E42" s="18"/>
      <c r="F42" s="19"/>
      <c r="G42" s="20"/>
    </row>
    <row r="43" spans="1:7" x14ac:dyDescent="0.35">
      <c r="A43" s="9"/>
      <c r="B43" s="18"/>
      <c r="C43" s="18"/>
      <c r="D43" s="9"/>
      <c r="E43" s="18"/>
      <c r="F43" s="18"/>
    </row>
    <row r="44" spans="1:7" x14ac:dyDescent="0.35">
      <c r="A44" s="9"/>
      <c r="D44" s="20"/>
    </row>
    <row r="45" spans="1:7" x14ac:dyDescent="0.35">
      <c r="A45" s="9"/>
      <c r="B45" s="22"/>
      <c r="D45" s="20"/>
    </row>
    <row r="46" spans="1:7" x14ac:dyDescent="0.35">
      <c r="D46" s="20"/>
    </row>
    <row r="47" spans="1:7" x14ac:dyDescent="0.35">
      <c r="D47" s="20"/>
    </row>
    <row r="48" spans="1:7" x14ac:dyDescent="0.35">
      <c r="D48" s="20"/>
    </row>
    <row r="414" spans="3:6" x14ac:dyDescent="0.35">
      <c r="E414" s="10" t="s">
        <v>6</v>
      </c>
      <c r="F414" s="10" t="s">
        <v>7</v>
      </c>
    </row>
    <row r="415" spans="3:6" x14ac:dyDescent="0.35">
      <c r="E415" s="10">
        <v>0.14536067193675889</v>
      </c>
      <c r="F415" s="10">
        <v>0.85463932806324105</v>
      </c>
    </row>
    <row r="416" spans="3:6" x14ac:dyDescent="0.35">
      <c r="C416" t="s">
        <v>4</v>
      </c>
      <c r="D416" t="s">
        <v>5</v>
      </c>
      <c r="E416" s="10">
        <v>0.12044356609574002</v>
      </c>
      <c r="F416" s="10">
        <v>0.87955643390425997</v>
      </c>
    </row>
    <row r="417" spans="1:6" x14ac:dyDescent="0.35">
      <c r="C417">
        <v>2024</v>
      </c>
      <c r="D417">
        <v>294.20999999999998</v>
      </c>
      <c r="E417" s="10">
        <v>0.12994071146245059</v>
      </c>
      <c r="F417" s="10">
        <v>0.87005928853754944</v>
      </c>
    </row>
    <row r="418" spans="1:6" x14ac:dyDescent="0.35">
      <c r="C418">
        <v>2277</v>
      </c>
      <c r="D418">
        <v>274.25</v>
      </c>
      <c r="E418" s="10">
        <v>0.10533596837944664</v>
      </c>
      <c r="F418" s="10">
        <v>0.89466403162055341</v>
      </c>
    </row>
    <row r="419" spans="1:6" x14ac:dyDescent="0.35">
      <c r="A419" t="s">
        <v>26</v>
      </c>
      <c r="B419" t="s">
        <v>3</v>
      </c>
      <c r="C419">
        <v>2530</v>
      </c>
      <c r="D419">
        <v>328.75</v>
      </c>
      <c r="E419" s="10">
        <v>0.12027667984189723</v>
      </c>
      <c r="F419" s="10">
        <v>0.87972332015810284</v>
      </c>
    </row>
    <row r="420" spans="1:6" x14ac:dyDescent="0.35">
      <c r="A420" t="s">
        <v>27</v>
      </c>
      <c r="B420">
        <v>8</v>
      </c>
      <c r="C420">
        <v>5060</v>
      </c>
      <c r="D420">
        <v>533</v>
      </c>
    </row>
    <row r="421" spans="1:6" x14ac:dyDescent="0.35">
      <c r="A421" t="s">
        <v>28</v>
      </c>
      <c r="B421">
        <v>9</v>
      </c>
      <c r="C421">
        <v>11891</v>
      </c>
      <c r="D421">
        <v>1430.21</v>
      </c>
    </row>
    <row r="422" spans="1:6" x14ac:dyDescent="0.35">
      <c r="A422" t="s">
        <v>29</v>
      </c>
      <c r="B422">
        <v>10</v>
      </c>
    </row>
    <row r="423" spans="1:6" x14ac:dyDescent="0.35">
      <c r="A423" t="s">
        <v>30</v>
      </c>
      <c r="B423">
        <v>20</v>
      </c>
      <c r="D423">
        <v>11891</v>
      </c>
    </row>
    <row r="424" spans="1:6" x14ac:dyDescent="0.35">
      <c r="A424" t="s">
        <v>31</v>
      </c>
      <c r="B424">
        <v>47</v>
      </c>
    </row>
    <row r="426" spans="1:6" x14ac:dyDescent="0.35">
      <c r="A426">
        <v>253</v>
      </c>
      <c r="B426" t="s">
        <v>32</v>
      </c>
    </row>
  </sheetData>
  <mergeCells count="2">
    <mergeCell ref="A1:F1"/>
    <mergeCell ref="A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198F8D1BE26243BD1FC0B8C1148033" ma:contentTypeVersion="15" ma:contentTypeDescription="Creare un nuovo documento." ma:contentTypeScope="" ma:versionID="05bbe67de275c816a06f0bd341ae33a5">
  <xsd:schema xmlns:xsd="http://www.w3.org/2001/XMLSchema" xmlns:xs="http://www.w3.org/2001/XMLSchema" xmlns:p="http://schemas.microsoft.com/office/2006/metadata/properties" xmlns:ns2="d3cf5c7f-9b52-4cbd-b627-8da167e3274d" xmlns:ns3="96dd533c-5b56-48ff-b379-6ef020e1f420" targetNamespace="http://schemas.microsoft.com/office/2006/metadata/properties" ma:root="true" ma:fieldsID="f14833b0aca8bb4eebe59bd2e358cfad" ns2:_="" ns3:_="">
    <xsd:import namespace="d3cf5c7f-9b52-4cbd-b627-8da167e3274d"/>
    <xsd:import namespace="96dd533c-5b56-48ff-b379-6ef020e1f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f5c7f-9b52-4cbd-b627-8da167e32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f04359a7-33d7-4e2c-89b9-99f33cd2cf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d533c-5b56-48ff-b379-6ef020e1f4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264b2d-273c-4049-bc0f-b944dc30d1d1}" ma:internalName="TaxCatchAll" ma:showField="CatchAllData" ma:web="96dd533c-5b56-48ff-b379-6ef020e1f4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cf5c7f-9b52-4cbd-b627-8da167e3274d">
      <Terms xmlns="http://schemas.microsoft.com/office/infopath/2007/PartnerControls"/>
    </lcf76f155ced4ddcb4097134ff3c332f>
    <TaxCatchAll xmlns="96dd533c-5b56-48ff-b379-6ef020e1f420" xsi:nil="true"/>
  </documentManagement>
</p:properties>
</file>

<file path=customXml/itemProps1.xml><?xml version="1.0" encoding="utf-8"?>
<ds:datastoreItem xmlns:ds="http://schemas.openxmlformats.org/officeDocument/2006/customXml" ds:itemID="{F7DAAEF9-F8BF-4D06-9F27-AC0A5F354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F93BC8-4EE2-4BDF-A1E0-0D6E91CD3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f5c7f-9b52-4cbd-b627-8da167e3274d"/>
    <ds:schemaRef ds:uri="96dd533c-5b56-48ff-b379-6ef020e1f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DB1FE-4C4C-4593-933B-CA014148779A}">
  <ds:schemaRefs>
    <ds:schemaRef ds:uri="http://schemas.microsoft.com/office/2006/metadata/properties"/>
    <ds:schemaRef ds:uri="http://schemas.microsoft.com/office/infopath/2007/PartnerControls"/>
    <ds:schemaRef ds:uri="d3cf5c7f-9b52-4cbd-b627-8da167e3274d"/>
    <ds:schemaRef ds:uri="96dd533c-5b56-48ff-b379-6ef020e1f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Moreschi</dc:creator>
  <cp:lastModifiedBy>Marco Moreschi</cp:lastModifiedBy>
  <dcterms:created xsi:type="dcterms:W3CDTF">2025-05-16T13:58:05Z</dcterms:created>
  <dcterms:modified xsi:type="dcterms:W3CDTF">2025-10-14T12:39:04Z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0x01010080198F8D1BE26243BD1FC0B8C1148033</vt:lpwstr>
  </property>
  <property fmtid="{D5CDD505-2E9C-101B-9397-08002B2CF9AE}" pid="3" name="MediaServiceImageTags">
    <vt:lpwstr/>
  </property>
</Properties>
</file>